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63AB589C-DAD1-4CB1-90F2-E863954E9C8B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</workbook>
</file>

<file path=xl/calcChain.xml><?xml version="1.0" encoding="utf-8"?>
<calcChain xmlns="http://schemas.openxmlformats.org/spreadsheetml/2006/main">
  <c r="AD8" i="2" l="1"/>
  <c r="AA8" i="2"/>
  <c r="AB8" i="2" s="1"/>
  <c r="W8" i="2" s="1"/>
  <c r="V8" i="2"/>
  <c r="S8" i="2"/>
  <c r="Q8" i="2"/>
  <c r="R8" i="2" s="1"/>
  <c r="M8" i="2"/>
  <c r="Y8" i="2" s="1"/>
  <c r="L8" i="2"/>
  <c r="AD7" i="2"/>
  <c r="AB7" i="2"/>
  <c r="AA7" i="2"/>
  <c r="W7" i="2"/>
  <c r="V7" i="2"/>
  <c r="S7" i="2"/>
  <c r="Q7" i="2"/>
  <c r="R7" i="2" s="1"/>
  <c r="M7" i="2"/>
  <c r="Y7" i="2" s="1"/>
  <c r="L7" i="2"/>
  <c r="AD6" i="2"/>
  <c r="AC6" i="2"/>
  <c r="X6" i="2" s="1"/>
  <c r="AB6" i="2"/>
  <c r="AA6" i="2"/>
  <c r="W6" i="2"/>
  <c r="V6" i="2"/>
  <c r="S6" i="2"/>
  <c r="R6" i="2"/>
  <c r="Q6" i="2"/>
  <c r="M6" i="2"/>
  <c r="Y6" i="2" s="1"/>
  <c r="L6" i="2"/>
  <c r="AD4" i="2"/>
  <c r="AA4" i="2"/>
  <c r="AB4" i="2" s="1"/>
  <c r="W4" i="2" s="1"/>
  <c r="V4" i="2"/>
  <c r="S4" i="2"/>
  <c r="Q4" i="2"/>
  <c r="R4" i="2" s="1"/>
  <c r="M4" i="2"/>
  <c r="Y4" i="2" s="1"/>
  <c r="L4" i="2"/>
  <c r="AD3" i="2"/>
  <c r="AB3" i="2"/>
  <c r="AA3" i="2"/>
  <c r="W3" i="2"/>
  <c r="V3" i="2"/>
  <c r="S3" i="2"/>
  <c r="Q3" i="2"/>
  <c r="R3" i="2" s="1"/>
  <c r="M3" i="2"/>
  <c r="Y3" i="2" s="1"/>
  <c r="L3" i="2"/>
  <c r="I21" i="1"/>
  <c r="I15" i="1"/>
  <c r="I37" i="1"/>
  <c r="I38" i="1" s="1"/>
  <c r="I36" i="1"/>
  <c r="I34" i="1"/>
  <c r="I29" i="1"/>
  <c r="I28" i="1"/>
  <c r="I30" i="1" s="1"/>
  <c r="I25" i="1"/>
  <c r="I24" i="1"/>
  <c r="I17" i="1"/>
  <c r="I12" i="1"/>
  <c r="I11" i="1"/>
  <c r="AC7" i="2" l="1"/>
  <c r="X7" i="2" s="1"/>
  <c r="AC8" i="2"/>
  <c r="X8" i="2" s="1"/>
  <c r="I16" i="1"/>
  <c r="I13" i="1"/>
  <c r="I47" i="1"/>
  <c r="X3" i="2"/>
  <c r="AC3" i="2"/>
  <c r="AC4" i="2"/>
  <c r="X4" i="2" s="1"/>
  <c r="I26" i="1"/>
  <c r="I32" i="1" s="1"/>
  <c r="I44" i="1"/>
  <c r="I19" i="1"/>
  <c r="I20" i="1"/>
  <c r="I40" i="1" l="1"/>
  <c r="I41" i="1" s="1"/>
  <c r="I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283D8052-E830-4624-B503-5345AF54AFFE}">
      <text>
        <r>
          <rPr>
            <sz val="8"/>
            <color indexed="81"/>
            <rFont val="Tahoma"/>
            <family val="2"/>
          </rPr>
          <t>Get odds of $2 for the Sea Eagles to win</t>
        </r>
      </text>
    </comment>
    <comment ref="C6" authorId="0" shapeId="0" xr:uid="{E86C3EAB-C2C1-4CDD-991B-563C1103CCE3}">
      <text>
        <r>
          <rPr>
            <sz val="8"/>
            <color indexed="81"/>
            <rFont val="Tahoma"/>
            <family val="2"/>
          </rPr>
          <t>Get odds of $2 for Richmond to win</t>
        </r>
      </text>
    </comment>
    <comment ref="C7" authorId="0" shapeId="0" xr:uid="{2C720497-5FB8-460A-A1AD-84E3F6CC0F2C}">
      <text>
        <r>
          <rPr>
            <sz val="8"/>
            <color indexed="81"/>
            <rFont val="Tahoma"/>
            <family val="2"/>
          </rPr>
          <t>Essendon Bombers Price boosted to 4.50 - Max Bet $50</t>
        </r>
      </text>
    </comment>
  </commentList>
</comments>
</file>

<file path=xl/sharedStrings.xml><?xml version="1.0" encoding="utf-8"?>
<sst xmlns="http://schemas.openxmlformats.org/spreadsheetml/2006/main" count="101" uniqueCount="81">
  <si>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</si>
  <si>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</si>
  <si>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</si>
  <si>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</si>
  <si>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</si>
  <si>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</si>
  <si>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</si>
  <si>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</si>
  <si>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</si>
  <si>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</si>
  <si>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</si>
  <si>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</si>
  <si>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</si>
  <si>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</si>
  <si>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</si>
  <si>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</si>
  <si>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</si>
  <si>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</si>
  <si>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</si>
  <si>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</si>
  <si>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</si>
  <si>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</si>
  <si>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</si>
  <si>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</si>
  <si>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</si>
  <si>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</si>
  <si>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</si>
  <si>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</si>
  <si>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</si>
  <si>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</si>
  <si>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</si>
  <si>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</si>
  <si>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</si>
  <si>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</si>
  <si>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</si>
  <si>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</si>
  <si>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</si>
  <si>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</si>
  <si>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</si>
  <si>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</si>
  <si>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</si>
  <si>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</si>
  <si>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</si>
  <si>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</si>
  <si>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</si>
  <si>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</si>
  <si>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</si>
  <si>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</si>
  <si>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</si>
  <si>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</si>
  <si>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</si>
  <si>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</si>
  <si>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</si>
  <si>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</si>
  <si>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</si>
  <si>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</si>
  <si>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</si>
  <si>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</si>
  <si>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</si>
  <si>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</si>
  <si>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</si>
  <si>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</si>
  <si>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</si>
  <si>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2018-08-17</t>
  </si>
  <si>
    <t>Dutch</t>
  </si>
  <si>
    <t>Unibet</t>
  </si>
  <si>
    <t>Betfair</t>
  </si>
  <si>
    <t>18:00</t>
  </si>
  <si>
    <t>BetEasy</t>
  </si>
  <si>
    <t>Round 23 - Manly v Gold Coast</t>
  </si>
  <si>
    <t>Manly</t>
  </si>
  <si>
    <t>Get odds of $2 for the Sea Eagles to win</t>
  </si>
  <si>
    <t>https://bonusmoney.com.au/offer-calendar/?event_id=75432&amp;calc=1</t>
  </si>
  <si>
    <t>Gold Coast</t>
  </si>
  <si>
    <t>19:50</t>
  </si>
  <si>
    <t>Round 22 - Richmond v Essendon</t>
  </si>
  <si>
    <t>Richmond</t>
  </si>
  <si>
    <t>Get odds of $2 for Richmond to win</t>
  </si>
  <si>
    <t>https://bonusmoney.com.au/offer-calendar/?event_id=75425&amp;calc=1</t>
  </si>
  <si>
    <t>Essendon</t>
  </si>
  <si>
    <t>Essendon Bombers Price boosted to 4.50 - Max Bet $50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</si>
</sst>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18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nusmoney.com.au/offer-calendar/?event_id=75425&amp;calc=1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bonusmoney.com.au/offer-calendar/?event_id=75432&amp;calc=1" TargetMode="External"/><Relationship Id="rId1" Type="http://schemas.openxmlformats.org/officeDocument/2006/relationships/hyperlink" Target="https://bonusmoney.com.au/offer-calendar/?event_id=75432&amp;calc=1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s://bonusmoney.com.au/offer-calendar/?event_id=75425&amp;calc=1" TargetMode="External"/><Relationship Id="rId4" Type="http://schemas.openxmlformats.org/officeDocument/2006/relationships/hyperlink" Target="https://bonusmoney.com.au/offer-calendar/?event_id=75425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232.79000000000002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317.1920025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29.5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tabSelected="1" workbookViewId="0">
      <selection activeCell="B11" sqref="B11"/>
    </sheetView>
  </sheetViews>
  <sheetFormatPr defaultRowHeight="15" x14ac:dyDescent="0.25"/>
  <cols>
    <col min="5" max="5" width="25.7109375" customWidth="1"/>
    <col min="7" max="7" width="20.7109375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67</v>
      </c>
      <c r="C3" s="6" t="s">
        <v>68</v>
      </c>
      <c r="D3" s="6" t="s">
        <v>64</v>
      </c>
      <c r="E3" s="6" t="s">
        <v>69</v>
      </c>
      <c r="F3" s="3">
        <v>8.5</v>
      </c>
      <c r="G3" s="16" t="s">
        <v>70</v>
      </c>
      <c r="H3" s="3">
        <v>25</v>
      </c>
      <c r="I3" s="16">
        <v>25</v>
      </c>
      <c r="J3" s="16">
        <v>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8.5</v>
      </c>
      <c r="T3" s="15"/>
      <c r="U3" s="15"/>
      <c r="V3" s="3">
        <f>(I3*J3)-L3*(K3-1)-I3</f>
        <v>25</v>
      </c>
      <c r="W3" s="3">
        <f>I3*(J3-1) - IF(C3="Betfair",I3*(J3-1) * AB3, 0)</f>
        <v>25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71</v>
      </c>
      <c r="AF3" s="15" t="s">
        <v>72</v>
      </c>
      <c r="AG3" s="6"/>
    </row>
    <row r="4" spans="1:33" x14ac:dyDescent="0.25">
      <c r="A4" s="8" t="s">
        <v>63</v>
      </c>
      <c r="B4" s="8" t="s">
        <v>67</v>
      </c>
      <c r="C4" s="8" t="s">
        <v>66</v>
      </c>
      <c r="D4" s="8" t="s">
        <v>64</v>
      </c>
      <c r="E4" s="8" t="s">
        <v>69</v>
      </c>
      <c r="F4" s="5">
        <v>0</v>
      </c>
      <c r="G4" s="20" t="s">
        <v>73</v>
      </c>
      <c r="H4" s="5">
        <v>0</v>
      </c>
      <c r="I4" s="20">
        <v>16.670000000000002</v>
      </c>
      <c r="J4" s="20">
        <v>3.05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34.173499999999997</v>
      </c>
      <c r="W4" s="5">
        <f>I4*(J4-1) - IF(C4="Betfair",I4*(J4-1) * AB4, 0)</f>
        <v>33.319162499999997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  <c r="AF4" s="15" t="s">
        <v>72</v>
      </c>
      <c r="AG4" s="8"/>
    </row>
    <row r="5" spans="1:33" x14ac:dyDescent="0.25">
      <c r="A5" s="6"/>
      <c r="B5" s="6"/>
      <c r="C5" s="6"/>
      <c r="D5" s="6"/>
      <c r="E5" s="6"/>
      <c r="F5" s="3"/>
      <c r="G5" s="16"/>
      <c r="H5" s="3"/>
      <c r="I5" s="16"/>
      <c r="J5" s="16"/>
      <c r="K5" s="18"/>
      <c r="L5" s="18"/>
      <c r="M5" s="17"/>
      <c r="N5" s="18"/>
      <c r="O5" s="18"/>
      <c r="P5" s="3"/>
      <c r="Q5" s="3"/>
      <c r="R5" s="3"/>
      <c r="S5" s="3"/>
      <c r="T5" s="15"/>
      <c r="U5" s="15"/>
      <c r="V5" s="3"/>
      <c r="W5" s="3"/>
      <c r="X5" s="3"/>
      <c r="Y5" s="3"/>
      <c r="Z5" s="19"/>
      <c r="AA5" s="19"/>
      <c r="AB5" s="19"/>
      <c r="AC5" s="3"/>
      <c r="AD5" s="6"/>
      <c r="AE5" s="6"/>
      <c r="AF5" s="6"/>
      <c r="AG5" s="6"/>
    </row>
    <row r="6" spans="1:33" x14ac:dyDescent="0.25">
      <c r="A6" s="6" t="s">
        <v>63</v>
      </c>
      <c r="B6" s="6" t="s">
        <v>74</v>
      </c>
      <c r="C6" s="6" t="s">
        <v>68</v>
      </c>
      <c r="D6" s="6" t="s">
        <v>64</v>
      </c>
      <c r="E6" s="6" t="s">
        <v>75</v>
      </c>
      <c r="F6" s="3">
        <v>5</v>
      </c>
      <c r="G6" s="16" t="s">
        <v>76</v>
      </c>
      <c r="H6" s="3">
        <v>25</v>
      </c>
      <c r="I6" s="16">
        <v>25</v>
      </c>
      <c r="J6" s="16">
        <v>2</v>
      </c>
      <c r="K6" s="17"/>
      <c r="L6" s="3">
        <f>IF(K6 = "", 0, ((I6*(J6-AD6))/((K6-AB6))))</f>
        <v>0</v>
      </c>
      <c r="M6" s="17">
        <f>IF(C4="Dutch",0,)</f>
        <v>0</v>
      </c>
      <c r="N6" s="18"/>
      <c r="O6" s="18"/>
      <c r="P6" s="3">
        <v>0</v>
      </c>
      <c r="Q6" s="3">
        <f>IF(AND(D6="Dutch", O6=""), 0, IF(N6="win", W6 - Y6, (X6-I6)+I6*AD6))</f>
        <v>0</v>
      </c>
      <c r="R6" s="3">
        <f>Q6+IF(O6= "yes", (P6* J$1), 0)</f>
        <v>0</v>
      </c>
      <c r="S6" s="3">
        <f>IF(D6="Bonus", 0, IF(OR(D6="Dutch", D6="Qualifier"), F6, U6))</f>
        <v>5</v>
      </c>
      <c r="T6" s="15"/>
      <c r="U6" s="15"/>
      <c r="V6" s="3">
        <f>(I6*J6)-L6*(K6-1)-I6</f>
        <v>25</v>
      </c>
      <c r="W6" s="3">
        <f>I6*(J6-1) - IF(C6="Betfair",I6*(J6-1) * AB6, 0)</f>
        <v>25</v>
      </c>
      <c r="X6" s="3">
        <f>M6-AC6</f>
        <v>0</v>
      </c>
      <c r="Y6" s="3">
        <f>M6*(K6-1)</f>
        <v>0</v>
      </c>
      <c r="Z6" s="19">
        <v>2.5000000000000001E-2</v>
      </c>
      <c r="AA6" s="19">
        <f>D$1</f>
        <v>0</v>
      </c>
      <c r="AB6" s="19">
        <f>Z6 - (AA6 * Z6)</f>
        <v>2.5000000000000001E-2</v>
      </c>
      <c r="AC6" s="3">
        <f>M6 * AB6</f>
        <v>0</v>
      </c>
      <c r="AD6" s="6">
        <f>IF(OR(D6="Bonus", D6="Signup"),1,0)</f>
        <v>0</v>
      </c>
      <c r="AE6" s="6" t="s">
        <v>77</v>
      </c>
      <c r="AF6" s="15" t="s">
        <v>78</v>
      </c>
      <c r="AG6" s="6"/>
    </row>
    <row r="7" spans="1:33" x14ac:dyDescent="0.25">
      <c r="A7" s="8" t="s">
        <v>63</v>
      </c>
      <c r="B7" s="8" t="s">
        <v>74</v>
      </c>
      <c r="C7" s="8" t="s">
        <v>65</v>
      </c>
      <c r="D7" s="8" t="s">
        <v>64</v>
      </c>
      <c r="E7" s="8" t="s">
        <v>75</v>
      </c>
      <c r="F7" s="5">
        <v>16</v>
      </c>
      <c r="G7" s="20" t="s">
        <v>79</v>
      </c>
      <c r="H7" s="5">
        <v>50</v>
      </c>
      <c r="I7" s="20">
        <v>50</v>
      </c>
      <c r="J7" s="20">
        <v>4.5</v>
      </c>
      <c r="K7" s="21"/>
      <c r="L7" s="5">
        <f>IF(K7 = "", 0, ((I7*(J7-AD7))/((K7-AB7))))</f>
        <v>0</v>
      </c>
      <c r="M7" s="21">
        <f>IF(C5="Dutch",0,)</f>
        <v>0</v>
      </c>
      <c r="N7" s="22"/>
      <c r="O7" s="22"/>
      <c r="P7" s="5">
        <v>0</v>
      </c>
      <c r="Q7" s="5">
        <f>IF(AND(D7="Dutch", O7=""), 0, IF(N7="win", W7 - Y7, (X7-I7)+I7*AD7))</f>
        <v>0</v>
      </c>
      <c r="R7" s="5">
        <f>Q7+IF(O7= "yes", (P7* J$1), 0)</f>
        <v>0</v>
      </c>
      <c r="S7" s="5">
        <f>IF(D7="Bonus", 0, IF(OR(D7="Dutch", D7="Qualifier"), F7, U7))</f>
        <v>16</v>
      </c>
      <c r="T7" s="15"/>
      <c r="U7" s="15"/>
      <c r="V7" s="5">
        <f>(I7*J7)-L7*(K7-1)-I7</f>
        <v>175</v>
      </c>
      <c r="W7" s="5">
        <f>I7*(J7-1) - IF(C7="Betfair",I7*(J7-1) * AB7, 0)</f>
        <v>175</v>
      </c>
      <c r="X7" s="5">
        <f>M7-AC7</f>
        <v>0</v>
      </c>
      <c r="Y7" s="5">
        <f>M7*(K7-1)</f>
        <v>0</v>
      </c>
      <c r="Z7" s="7">
        <v>2.5000000000000001E-2</v>
      </c>
      <c r="AA7" s="7">
        <f>D$1</f>
        <v>0</v>
      </c>
      <c r="AB7" s="7">
        <f>Z7 - (AA7 * Z7)</f>
        <v>2.5000000000000001E-2</v>
      </c>
      <c r="AC7" s="5">
        <f>M7 * AB7</f>
        <v>0</v>
      </c>
      <c r="AD7" s="8">
        <f>IF(OR(D7="Bonus", D7="Signup"),1,0)</f>
        <v>0</v>
      </c>
      <c r="AE7" s="8" t="s">
        <v>80</v>
      </c>
      <c r="AF7" s="15" t="s">
        <v>78</v>
      </c>
      <c r="AG7" s="8"/>
    </row>
    <row r="8" spans="1:33" x14ac:dyDescent="0.25">
      <c r="A8" s="6" t="s">
        <v>63</v>
      </c>
      <c r="B8" s="6" t="s">
        <v>74</v>
      </c>
      <c r="C8" s="6" t="s">
        <v>66</v>
      </c>
      <c r="D8" s="6" t="s">
        <v>64</v>
      </c>
      <c r="E8" s="6" t="s">
        <v>75</v>
      </c>
      <c r="F8" s="3">
        <v>0</v>
      </c>
      <c r="G8" s="16" t="s">
        <v>76</v>
      </c>
      <c r="H8" s="3">
        <v>0</v>
      </c>
      <c r="I8" s="16">
        <v>116.12</v>
      </c>
      <c r="J8" s="16">
        <v>1.52</v>
      </c>
      <c r="K8" s="17"/>
      <c r="L8" s="3">
        <f>IF(K8 = "", 0, ((I8*(J8-AD8))/((K8-AB8))))</f>
        <v>0</v>
      </c>
      <c r="M8" s="17">
        <f>IF(C6="Dutch",0,)</f>
        <v>0</v>
      </c>
      <c r="N8" s="18"/>
      <c r="O8" s="18"/>
      <c r="P8" s="3">
        <v>0</v>
      </c>
      <c r="Q8" s="3">
        <f>IF(AND(D8="Dutch", O8=""), 0, IF(N8="win", W8 - Y8, (X8-I8)+I8*AD8))</f>
        <v>0</v>
      </c>
      <c r="R8" s="3">
        <f>Q8+IF(O8= "yes", (P8* J$1), 0)</f>
        <v>0</v>
      </c>
      <c r="S8" s="3">
        <f>IF(D8="Bonus", 0, IF(OR(D8="Dutch", D8="Qualifier"), F8, U8))</f>
        <v>0</v>
      </c>
      <c r="T8" s="15"/>
      <c r="U8" s="15"/>
      <c r="V8" s="3">
        <f>(I8*J8)-L8*(K8-1)-I8</f>
        <v>60.382400000000018</v>
      </c>
      <c r="W8" s="3">
        <f>I8*(J8-1) - IF(C8="Betfair",I8*(J8-1) * AB8, 0)</f>
        <v>58.872840000000004</v>
      </c>
      <c r="X8" s="3">
        <f>M8-AC8</f>
        <v>0</v>
      </c>
      <c r="Y8" s="3">
        <f>M8*(K8-1)</f>
        <v>0</v>
      </c>
      <c r="Z8" s="19">
        <v>2.5000000000000001E-2</v>
      </c>
      <c r="AA8" s="19">
        <f>D$1</f>
        <v>0</v>
      </c>
      <c r="AB8" s="19">
        <f>Z8 - (AA8 * Z8)</f>
        <v>2.5000000000000001E-2</v>
      </c>
      <c r="AC8" s="3">
        <f>M8 * AB8</f>
        <v>0</v>
      </c>
      <c r="AD8" s="6">
        <f>IF(OR(D8="Bonus", D8="Signup"),1,0)</f>
        <v>0</v>
      </c>
      <c r="AE8" s="6"/>
      <c r="AF8" s="15" t="s">
        <v>78</v>
      </c>
      <c r="AG8" s="6"/>
    </row>
    <row r="9" spans="1:33" x14ac:dyDescent="0.25">
      <c r="A9" s="6"/>
      <c r="B9" s="6"/>
      <c r="C9" s="6"/>
      <c r="D9" s="6"/>
      <c r="E9" s="6"/>
      <c r="F9" s="3"/>
      <c r="G9" s="16"/>
      <c r="H9" s="3"/>
      <c r="I9" s="16"/>
      <c r="J9" s="16"/>
      <c r="K9" s="18"/>
      <c r="L9" s="18"/>
      <c r="M9" s="17"/>
      <c r="N9" s="18"/>
      <c r="O9" s="18"/>
      <c r="P9" s="3"/>
      <c r="Q9" s="3"/>
      <c r="R9" s="3"/>
      <c r="S9" s="3"/>
      <c r="T9" s="15"/>
      <c r="U9" s="15"/>
      <c r="V9" s="3"/>
      <c r="W9" s="3"/>
      <c r="X9" s="3"/>
      <c r="Y9" s="3"/>
      <c r="Z9" s="19"/>
      <c r="AA9" s="19"/>
      <c r="AB9" s="19"/>
      <c r="AC9" s="3"/>
      <c r="AD9" s="6"/>
      <c r="AE9" s="6"/>
      <c r="AF9" s="6"/>
      <c r="AG9" s="6"/>
    </row>
    <row r="10" spans="1:33" x14ac:dyDescent="0.25">
      <c r="A10" s="8"/>
      <c r="B10" s="8"/>
      <c r="C10" s="8"/>
      <c r="D10" s="8"/>
      <c r="E10" s="8"/>
      <c r="F10" s="5"/>
      <c r="G10" s="20"/>
      <c r="H10" s="5"/>
      <c r="I10" s="20"/>
      <c r="J10" s="20"/>
      <c r="K10" s="22"/>
      <c r="L10" s="22"/>
      <c r="M10" s="21"/>
      <c r="N10" s="22"/>
      <c r="O10" s="22"/>
      <c r="P10" s="5"/>
      <c r="Q10" s="5"/>
      <c r="R10" s="5"/>
      <c r="S10" s="5"/>
      <c r="T10" s="15"/>
      <c r="U10" s="15"/>
      <c r="V10" s="5"/>
      <c r="W10" s="5"/>
      <c r="X10" s="5"/>
      <c r="Y10" s="5"/>
      <c r="Z10" s="7"/>
      <c r="AA10" s="7"/>
      <c r="AB10" s="7"/>
      <c r="AC10" s="5"/>
      <c r="AD10" s="8"/>
      <c r="AE10" s="8"/>
      <c r="AF10" s="8"/>
      <c r="AG10" s="8"/>
    </row>
    <row r="11" spans="1:33" x14ac:dyDescent="0.25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5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5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5 G9:G100000">
    <cfRule type="containsBlanks" dxfId="17" priority="13">
      <formula>LEN(TRIM(G5))=0</formula>
    </cfRule>
  </conditionalFormatting>
  <conditionalFormatting sqref="I5 I9:I100000">
    <cfRule type="containsBlanks" dxfId="16" priority="14">
      <formula>LEN(TRIM(I5))=0</formula>
    </cfRule>
  </conditionalFormatting>
  <conditionalFormatting sqref="J5 J9:J100000">
    <cfRule type="containsBlanks" dxfId="15" priority="15">
      <formula>LEN(TRIM(J5))=0</formula>
    </cfRule>
  </conditionalFormatting>
  <conditionalFormatting sqref="M5 M9:M100000">
    <cfRule type="containsBlanks" dxfId="14" priority="16">
      <formula>LEN(TRIM(M5))=0</formula>
    </cfRule>
  </conditionalFormatting>
  <conditionalFormatting sqref="N5 N9:N100000">
    <cfRule type="containsBlanks" dxfId="13" priority="17">
      <formula>LEN(TRIM(N5))=0</formula>
    </cfRule>
  </conditionalFormatting>
  <conditionalFormatting sqref="O5 O9:O100000">
    <cfRule type="containsBlanks" dxfId="12" priority="18">
      <formula>LEN(TRIM(O5))=0</formula>
    </cfRule>
  </conditionalFormatting>
  <conditionalFormatting sqref="G3:G4">
    <cfRule type="containsBlanks" dxfId="11" priority="7">
      <formula>LEN(TRIM(G3))=0</formula>
    </cfRule>
  </conditionalFormatting>
  <conditionalFormatting sqref="I3:I4">
    <cfRule type="containsBlanks" dxfId="10" priority="8">
      <formula>LEN(TRIM(I3))=0</formula>
    </cfRule>
  </conditionalFormatting>
  <conditionalFormatting sqref="J3:J4">
    <cfRule type="containsBlanks" dxfId="9" priority="9">
      <formula>LEN(TRIM(J3))=0</formula>
    </cfRule>
  </conditionalFormatting>
  <conditionalFormatting sqref="M3:M4">
    <cfRule type="containsBlanks" dxfId="8" priority="10">
      <formula>LEN(TRIM(M3))=0</formula>
    </cfRule>
  </conditionalFormatting>
  <conditionalFormatting sqref="N3:N4">
    <cfRule type="containsBlanks" dxfId="7" priority="11">
      <formula>LEN(TRIM(N3))=0</formula>
    </cfRule>
  </conditionalFormatting>
  <conditionalFormatting sqref="O3:O4">
    <cfRule type="containsBlanks" dxfId="6" priority="12">
      <formula>LEN(TRIM(O3))=0</formula>
    </cfRule>
  </conditionalFormatting>
  <conditionalFormatting sqref="G6:G8">
    <cfRule type="containsBlanks" dxfId="5" priority="1">
      <formula>LEN(TRIM(G6))=0</formula>
    </cfRule>
  </conditionalFormatting>
  <conditionalFormatting sqref="I6:I8">
    <cfRule type="containsBlanks" dxfId="4" priority="2">
      <formula>LEN(TRIM(I6))=0</formula>
    </cfRule>
  </conditionalFormatting>
  <conditionalFormatting sqref="J6:J8">
    <cfRule type="containsBlanks" dxfId="3" priority="3">
      <formula>LEN(TRIM(J6))=0</formula>
    </cfRule>
  </conditionalFormatting>
  <conditionalFormatting sqref="M6:M8">
    <cfRule type="containsBlanks" dxfId="2" priority="4">
      <formula>LEN(TRIM(M6))=0</formula>
    </cfRule>
  </conditionalFormatting>
  <conditionalFormatting sqref="N6:N8">
    <cfRule type="containsBlanks" dxfId="1" priority="5">
      <formula>LEN(TRIM(N6))=0</formula>
    </cfRule>
  </conditionalFormatting>
  <conditionalFormatting sqref="O6:O8">
    <cfRule type="containsBlanks" dxfId="0" priority="6">
      <formula>LEN(TRIM(O6))=0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60E6B45C-D5B5-49D1-BF56-2642027F6381}"/>
    <hyperlink ref="AF4" r:id="rId2" xr:uid="{0FD03E21-7406-44A9-835D-F162C7342174}"/>
    <hyperlink ref="AF6" r:id="rId3" xr:uid="{F1C0129C-CF41-448A-9FD4-F6B7717839C0}"/>
    <hyperlink ref="AF7" r:id="rId4" xr:uid="{95799CC8-60EA-409B-9854-FF3A91347C16}"/>
    <hyperlink ref="AF8" r:id="rId5" xr:uid="{1A3109CA-8801-4D7F-B793-629BF8B9B78D}"/>
  </hyperlinks>
  <pageMargins left="0.7" right="0.7" top="0.75" bottom="0.75" header="0.3" footer="0.3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2018-08-17T00:20:14Z</dcterms:created>
  <dcterms:modified xsi:type="dcterms:W3CDTF">2018-08-17T00:30:21Z</dcterms:modified>
</cp:coreProperties>
</file>