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6894DA8E-015E-4D01-80E0-C486A493FD5C}" xr6:coauthVersionLast="34" xr6:coauthVersionMax="34" xr10:uidLastSave="{00000000-0000-0000-0000-000000000000}"/>
  <bookViews>
    <workbookView xWindow="0" yWindow="0" windowWidth="20490" windowHeight="7545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9" i="2" l="1"/>
  <c r="AA9" i="2"/>
  <c r="AB9" i="2" s="1"/>
  <c r="W9" i="2" s="1"/>
  <c r="V9" i="2"/>
  <c r="S9" i="2"/>
  <c r="Q9" i="2"/>
  <c r="R9" i="2" s="1"/>
  <c r="M9" i="2"/>
  <c r="Y9" i="2" s="1"/>
  <c r="L9" i="2"/>
  <c r="AD8" i="2"/>
  <c r="AB8" i="2"/>
  <c r="AA8" i="2"/>
  <c r="W8" i="2"/>
  <c r="V8" i="2"/>
  <c r="S8" i="2"/>
  <c r="Q8" i="2"/>
  <c r="R8" i="2" s="1"/>
  <c r="M8" i="2"/>
  <c r="Y8" i="2" s="1"/>
  <c r="L8" i="2"/>
  <c r="AD7" i="2"/>
  <c r="AC7" i="2"/>
  <c r="AB7" i="2"/>
  <c r="AA7" i="2"/>
  <c r="X7" i="2"/>
  <c r="W7" i="2"/>
  <c r="V7" i="2"/>
  <c r="S7" i="2"/>
  <c r="R7" i="2"/>
  <c r="Q7" i="2"/>
  <c r="M7" i="2"/>
  <c r="Y7" i="2" s="1"/>
  <c r="L7" i="2"/>
  <c r="AD6" i="2"/>
  <c r="I21" i="1" s="1"/>
  <c r="AC6" i="2"/>
  <c r="AB6" i="2"/>
  <c r="AA6" i="2"/>
  <c r="Y6" i="2"/>
  <c r="X6" i="2"/>
  <c r="W6" i="2"/>
  <c r="S6" i="2"/>
  <c r="R6" i="2"/>
  <c r="Q6" i="2"/>
  <c r="M6" i="2"/>
  <c r="L6" i="2"/>
  <c r="I15" i="1" s="1"/>
  <c r="AD4" i="2"/>
  <c r="AA4" i="2"/>
  <c r="AB4" i="2" s="1"/>
  <c r="W4" i="2" s="1"/>
  <c r="V4" i="2"/>
  <c r="S4" i="2"/>
  <c r="Q4" i="2"/>
  <c r="R4" i="2" s="1"/>
  <c r="M4" i="2"/>
  <c r="Y4" i="2" s="1"/>
  <c r="L4" i="2"/>
  <c r="AD3" i="2"/>
  <c r="AB3" i="2"/>
  <c r="AA3" i="2"/>
  <c r="W3" i="2"/>
  <c r="V3" i="2"/>
  <c r="S3" i="2"/>
  <c r="Q3" i="2"/>
  <c r="R3" i="2" s="1"/>
  <c r="M3" i="2"/>
  <c r="Y3" i="2" s="1"/>
  <c r="L3" i="2"/>
  <c r="I37" i="1"/>
  <c r="I36" i="1"/>
  <c r="I34" i="1"/>
  <c r="I29" i="1"/>
  <c r="I28" i="1"/>
  <c r="I25" i="1"/>
  <c r="I24" i="1"/>
  <c r="I26" i="1" s="1"/>
  <c r="I17" i="1"/>
  <c r="I11" i="1"/>
  <c r="I19" i="1" l="1"/>
  <c r="I44" i="1"/>
  <c r="I13" i="1"/>
  <c r="V6" i="2"/>
  <c r="AC8" i="2"/>
  <c r="X8" i="2" s="1"/>
  <c r="I20" i="1"/>
  <c r="I22" i="1" s="1"/>
  <c r="I40" i="1"/>
  <c r="I41" i="1" s="1"/>
  <c r="AC9" i="2"/>
  <c r="X9" i="2" s="1"/>
  <c r="I12" i="1"/>
  <c r="I30" i="1"/>
  <c r="I32" i="1" s="1"/>
  <c r="I16" i="1"/>
  <c r="I38" i="1"/>
  <c r="I47" i="1"/>
  <c r="AC3" i="2"/>
  <c r="X3" i="2" s="1"/>
  <c r="AC4" i="2"/>
  <c r="X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Boosted odds of 1.80 for Warriors to win - Max Bet $100</t>
        </r>
      </text>
    </comment>
    <comment ref="C6" authorId="0" shapeId="0" xr:uid="{4C0BD94A-E2D0-453A-AB24-306416A26426}">
      <text>
        <r>
          <rPr>
            <sz val="8"/>
            <color indexed="81"/>
            <rFont val="Tahoma"/>
            <family val="2"/>
          </rPr>
          <t>Get odds of $2 for the Storm to win</t>
        </r>
      </text>
    </comment>
    <comment ref="C7" authorId="0" shapeId="0" xr:uid="{AF8F72FE-3325-4795-AFEC-C0D23C546382}">
      <text>
        <r>
          <rPr>
            <sz val="8"/>
            <color indexed="81"/>
            <rFont val="Tahoma"/>
            <family val="2"/>
          </rPr>
          <t>Back the Storm and if they win, you'll get double your winnings. Max Bet $20</t>
        </r>
      </text>
    </comment>
    <comment ref="C8" authorId="0" shapeId="0" xr:uid="{441C2051-FC5C-476B-8232-A6571FC7B9E7}">
      <text>
        <r>
          <rPr>
            <sz val="8"/>
            <color indexed="81"/>
            <rFont val="Tahoma"/>
            <family val="2"/>
          </rPr>
          <t>Panthers to win - 3.00 - Max Bet $50</t>
        </r>
      </text>
    </comment>
  </commentList>
</comments>
</file>

<file path=xl/sharedStrings.xml><?xml version="1.0" encoding="utf-8"?>
<sst xmlns="http://schemas.openxmlformats.org/spreadsheetml/2006/main" count="109" uniqueCount="84">
  <si>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</si>
  <si>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</si>
  <si>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</si>
  <si>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</si>
  <si>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</si>
  <si>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</si>
  <si>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</si>
  <si>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</si>
  <si>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</si>
  <si>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</si>
  <si>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</si>
  <si>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</si>
  <si>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</si>
  <si>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</si>
  <si>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</si>
  <si>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</si>
  <si>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</si>
  <si>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</si>
  <si>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</si>
  <si>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</si>
  <si>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</si>
  <si>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</si>
  <si>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</si>
  <si>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</si>
  <si>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</si>
  <si>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</si>
  <si>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</si>
  <si>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</si>
  <si>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</si>
  <si>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</si>
  <si>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</si>
  <si>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</si>
  <si>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</si>
  <si>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</si>
  <si>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</si>
  <si>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</si>
  <si>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</si>
  <si>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</si>
  <si>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</si>
  <si>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</si>
  <si>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</si>
  <si>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</si>
  <si>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</si>
  <si>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</si>
  <si>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</si>
  <si>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</si>
  <si>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</si>
  <si>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</si>
  <si>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</si>
  <si>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</si>
  <si>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</si>
  <si>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</si>
  <si>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</si>
  <si>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</si>
  <si>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</si>
  <si>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</si>
  <si>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</si>
  <si>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</si>
  <si>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</si>
  <si>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</si>
  <si>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</si>
  <si>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</si>
  <si>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</si>
  <si>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2018-08-31</t>
  </si>
  <si>
    <t>18:00</t>
  </si>
  <si>
    <t>TopBetta</t>
  </si>
  <si>
    <t>Dutch</t>
  </si>
  <si>
    <t>Round 25 - NZ Warriors v Canberra</t>
  </si>
  <si>
    <t>NZ Warriors</t>
  </si>
  <si>
    <t>Boosted odds of 1.80 for Warriors to win - Max Bet $100</t>
  </si>
  <si>
    <t>https://bonusmoney.com.au/offer-calendar/?event_id=78851&amp;calc=1</t>
  </si>
  <si>
    <t>Betfair</t>
  </si>
  <si>
    <t>Canberra</t>
  </si>
  <si>
    <t>19:55</t>
  </si>
  <si>
    <t>BetEasy</t>
  </si>
  <si>
    <t>Round 25 - Melbourne v Penrith</t>
  </si>
  <si>
    <t>Melbourne</t>
  </si>
  <si>
    <t>Get odds of $2 for the Storm to win</t>
  </si>
  <si>
    <t>https://bonusmoney.com.au/offer-calendar/?event_id=78849&amp;calc=1</t>
  </si>
  <si>
    <t>Neds</t>
  </si>
  <si>
    <t>Back the Storm and if they win, you'll get double your winnings. Max Bet $20</t>
  </si>
  <si>
    <t>Unibet</t>
  </si>
  <si>
    <t>Penrith</t>
  </si>
  <si>
    <t>Panthers to win - 3.00 - Max Bet $50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</si>
</sst>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12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bonusmoney.com.au/offer-calendar/?event_id=78849&amp;calc=1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bonusmoney.com.au/offer-calendar/?event_id=78851&amp;calc=1" TargetMode="External"/><Relationship Id="rId1" Type="http://schemas.openxmlformats.org/officeDocument/2006/relationships/hyperlink" Target="https://bonusmoney.com.au/offer-calendar/?event_id=78851&amp;calc=1" TargetMode="External"/><Relationship Id="rId6" Type="http://schemas.openxmlformats.org/officeDocument/2006/relationships/hyperlink" Target="https://bonusmoney.com.au/offer-calendar/?event_id=78849&amp;calc=1" TargetMode="External"/><Relationship Id="rId5" Type="http://schemas.openxmlformats.org/officeDocument/2006/relationships/hyperlink" Target="https://bonusmoney.com.au/offer-calendar/?event_id=78849&amp;calc=1" TargetMode="External"/><Relationship Id="rId4" Type="http://schemas.openxmlformats.org/officeDocument/2006/relationships/hyperlink" Target="https://bonusmoney.com.au/offer-calendar/?event_id=78849&amp;cal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292.64999999999998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367.33572500000002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0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0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30.25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0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0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tabSelected="1" workbookViewId="0">
      <selection activeCell="D12" sqref="D12"/>
    </sheetView>
  </sheetViews>
  <sheetFormatPr defaultRowHeight="15" x14ac:dyDescent="0.25"/>
  <cols>
    <col min="5" max="5" width="25.7109375" customWidth="1"/>
    <col min="7" max="7" width="20.7109375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11</v>
      </c>
      <c r="G3" s="16" t="s">
        <v>68</v>
      </c>
      <c r="H3" s="3">
        <v>100</v>
      </c>
      <c r="I3" s="16">
        <v>100</v>
      </c>
      <c r="J3" s="16">
        <v>1.8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11</v>
      </c>
      <c r="T3" s="15"/>
      <c r="U3" s="15"/>
      <c r="V3" s="3">
        <f>(I3*J3)-L3*(K3-1)-I3</f>
        <v>80</v>
      </c>
      <c r="W3" s="3">
        <f>I3*(J3-1) - IF(C3="Betfair",I3*(J3-1) * AB3, 0)</f>
        <v>80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0</v>
      </c>
      <c r="G4" s="20" t="s">
        <v>72</v>
      </c>
      <c r="H4" s="5">
        <v>0</v>
      </c>
      <c r="I4" s="20">
        <v>66.75</v>
      </c>
      <c r="J4" s="20">
        <v>2.74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0</v>
      </c>
      <c r="T4" s="15"/>
      <c r="U4" s="15"/>
      <c r="V4" s="5">
        <f>(I4*J4)-L4*(K4-1)-I4</f>
        <v>116.14500000000001</v>
      </c>
      <c r="W4" s="5">
        <f>I4*(J4-1) - IF(C4="Betfair",I4*(J4-1) * AB4, 0)</f>
        <v>113.24137500000001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/>
      <c r="AF4" s="15" t="s">
        <v>70</v>
      </c>
      <c r="AG4" s="8"/>
    </row>
    <row r="5" spans="1:33" x14ac:dyDescent="0.25">
      <c r="A5" s="6"/>
      <c r="B5" s="6"/>
      <c r="C5" s="6"/>
      <c r="D5" s="6"/>
      <c r="E5" s="6"/>
      <c r="F5" s="3"/>
      <c r="G5" s="18"/>
      <c r="H5" s="3"/>
      <c r="I5" s="16"/>
      <c r="J5" s="17"/>
      <c r="K5" s="18"/>
      <c r="L5" s="18"/>
      <c r="M5" s="3"/>
      <c r="N5" s="3"/>
      <c r="O5" s="3"/>
      <c r="P5" s="3"/>
      <c r="Q5" s="6"/>
      <c r="R5" s="6"/>
      <c r="S5" s="3"/>
      <c r="V5" s="3"/>
      <c r="W5" s="3"/>
      <c r="X5" s="3"/>
      <c r="Y5" s="19"/>
      <c r="Z5" s="19"/>
      <c r="AA5" s="19"/>
      <c r="AB5" s="3"/>
      <c r="AC5" s="6"/>
      <c r="AD5" s="6"/>
      <c r="AE5" s="6"/>
      <c r="AF5" s="6"/>
    </row>
    <row r="6" spans="1:33" x14ac:dyDescent="0.25">
      <c r="A6" s="6" t="s">
        <v>63</v>
      </c>
      <c r="B6" s="6" t="s">
        <v>73</v>
      </c>
      <c r="C6" s="6" t="s">
        <v>74</v>
      </c>
      <c r="D6" s="6" t="s">
        <v>66</v>
      </c>
      <c r="E6" s="6" t="s">
        <v>75</v>
      </c>
      <c r="F6" s="3">
        <v>5.5</v>
      </c>
      <c r="G6" s="16" t="s">
        <v>76</v>
      </c>
      <c r="H6" s="3">
        <v>25</v>
      </c>
      <c r="I6" s="16">
        <v>25</v>
      </c>
      <c r="J6" s="16">
        <v>2</v>
      </c>
      <c r="K6" s="17"/>
      <c r="L6" s="3">
        <f>IF(K6 = "", 0, ((I6*(J6-AD6))/((K6-AB6))))</f>
        <v>0</v>
      </c>
      <c r="M6" s="17">
        <f>IF(C4="Dutch",0,)</f>
        <v>0</v>
      </c>
      <c r="N6" s="18"/>
      <c r="O6" s="18"/>
      <c r="P6" s="3">
        <v>0</v>
      </c>
      <c r="Q6" s="3">
        <f>IF(AND(D6="Dutch", O6=""), 0, IF(N6="win", W6 - Y6, (X6-I6)+I6*AD6))</f>
        <v>0</v>
      </c>
      <c r="R6" s="3">
        <f>Q6+IF(O6= "yes", (P6* J$1), 0)</f>
        <v>0</v>
      </c>
      <c r="S6" s="3">
        <f>IF(D6="Bonus", 0, IF(OR(D6="Dutch", D6="Qualifier"), F6, U6))</f>
        <v>5.5</v>
      </c>
      <c r="T6" s="15"/>
      <c r="U6" s="15"/>
      <c r="V6" s="3">
        <f>(I6*J6)-L6*(K6-1)-I6</f>
        <v>25</v>
      </c>
      <c r="W6" s="3">
        <f>I6*(J6-1) - IF(C6="Betfair",I6*(J6-1) * AB6, 0)</f>
        <v>25</v>
      </c>
      <c r="X6" s="3">
        <f>M6-AC6</f>
        <v>0</v>
      </c>
      <c r="Y6" s="3">
        <f>M6*(K6-1)</f>
        <v>0</v>
      </c>
      <c r="Z6" s="19">
        <v>2.5000000000000001E-2</v>
      </c>
      <c r="AA6" s="19">
        <f>D$1</f>
        <v>0</v>
      </c>
      <c r="AB6" s="19">
        <f>Z6 - (AA6 * Z6)</f>
        <v>2.5000000000000001E-2</v>
      </c>
      <c r="AC6" s="3">
        <f>M6 * AB6</f>
        <v>0</v>
      </c>
      <c r="AD6" s="6">
        <f>IF(OR(D6="Bonus", D6="Signup"),1,0)</f>
        <v>0</v>
      </c>
      <c r="AE6" s="6" t="s">
        <v>77</v>
      </c>
      <c r="AF6" s="15" t="s">
        <v>78</v>
      </c>
      <c r="AG6" s="6"/>
    </row>
    <row r="7" spans="1:33" x14ac:dyDescent="0.25">
      <c r="A7" s="8" t="s">
        <v>63</v>
      </c>
      <c r="B7" s="8" t="s">
        <v>73</v>
      </c>
      <c r="C7" s="8" t="s">
        <v>79</v>
      </c>
      <c r="D7" s="8" t="s">
        <v>66</v>
      </c>
      <c r="E7" s="8" t="s">
        <v>75</v>
      </c>
      <c r="F7" s="5">
        <v>10</v>
      </c>
      <c r="G7" s="20" t="s">
        <v>76</v>
      </c>
      <c r="H7" s="5">
        <v>20</v>
      </c>
      <c r="I7" s="20">
        <v>20</v>
      </c>
      <c r="J7" s="20">
        <v>2.34</v>
      </c>
      <c r="K7" s="21"/>
      <c r="L7" s="5">
        <f>IF(K7 = "", 0, ((I7*(J7-AD7))/((K7-AB7))))</f>
        <v>0</v>
      </c>
      <c r="M7" s="21">
        <f>IF(C5="Dutch",0,)</f>
        <v>0</v>
      </c>
      <c r="N7" s="22"/>
      <c r="O7" s="22"/>
      <c r="P7" s="5">
        <v>12</v>
      </c>
      <c r="Q7" s="5">
        <f>IF(AND(D7="Dutch", O7=""), 0, IF(N7="win", W7 - Y7, (X7-I7)+I7*AD7))</f>
        <v>0</v>
      </c>
      <c r="R7" s="5">
        <f>Q7+IF(O7= "yes", (P7* J$1), 0)</f>
        <v>0</v>
      </c>
      <c r="S7" s="5">
        <f>IF(D7="Bonus", 0, IF(OR(D7="Dutch", D7="Qualifier"), F7, U7))</f>
        <v>10</v>
      </c>
      <c r="T7" s="15"/>
      <c r="U7" s="15"/>
      <c r="V7" s="5">
        <f>(I7*J7)-L7*(K7-1)-I7</f>
        <v>26.799999999999997</v>
      </c>
      <c r="W7" s="5">
        <f>I7*(J7-1) - IF(C7="Betfair",I7*(J7-1) * AB7, 0)</f>
        <v>26.799999999999997</v>
      </c>
      <c r="X7" s="5">
        <f>M7-AC7</f>
        <v>0</v>
      </c>
      <c r="Y7" s="5">
        <f>M7*(K7-1)</f>
        <v>0</v>
      </c>
      <c r="Z7" s="7">
        <v>2.5000000000000001E-2</v>
      </c>
      <c r="AA7" s="7">
        <f>D$1</f>
        <v>0</v>
      </c>
      <c r="AB7" s="7">
        <f>Z7 - (AA7 * Z7)</f>
        <v>2.5000000000000001E-2</v>
      </c>
      <c r="AC7" s="5">
        <f>M7 * AB7</f>
        <v>0</v>
      </c>
      <c r="AD7" s="8">
        <f>IF(OR(D7="Bonus", D7="Signup"),1,0)</f>
        <v>0</v>
      </c>
      <c r="AE7" s="8" t="s">
        <v>80</v>
      </c>
      <c r="AF7" s="15" t="s">
        <v>78</v>
      </c>
      <c r="AG7" s="8"/>
    </row>
    <row r="8" spans="1:33" x14ac:dyDescent="0.25">
      <c r="A8" s="6" t="s">
        <v>63</v>
      </c>
      <c r="B8" s="6" t="s">
        <v>73</v>
      </c>
      <c r="C8" s="6" t="s">
        <v>81</v>
      </c>
      <c r="D8" s="6" t="s">
        <v>66</v>
      </c>
      <c r="E8" s="6" t="s">
        <v>75</v>
      </c>
      <c r="F8" s="3">
        <v>3.75</v>
      </c>
      <c r="G8" s="16" t="s">
        <v>82</v>
      </c>
      <c r="H8" s="3">
        <v>50</v>
      </c>
      <c r="I8" s="16">
        <v>50</v>
      </c>
      <c r="J8" s="16">
        <v>3</v>
      </c>
      <c r="K8" s="17"/>
      <c r="L8" s="3">
        <f>IF(K8 = "", 0, ((I8*(J8-AD8))/((K8-AB8))))</f>
        <v>0</v>
      </c>
      <c r="M8" s="17">
        <f>IF(C6="Dutch",0,)</f>
        <v>0</v>
      </c>
      <c r="N8" s="18"/>
      <c r="O8" s="18"/>
      <c r="P8" s="3">
        <v>0</v>
      </c>
      <c r="Q8" s="3">
        <f>IF(AND(D8="Dutch", O8=""), 0, IF(N8="win", W8 - Y8, (X8-I8)+I8*AD8))</f>
        <v>0</v>
      </c>
      <c r="R8" s="3">
        <f>Q8+IF(O8= "yes", (P8* J$1), 0)</f>
        <v>0</v>
      </c>
      <c r="S8" s="3">
        <f>IF(D8="Bonus", 0, IF(OR(D8="Dutch", D8="Qualifier"), F8, U8))</f>
        <v>3.75</v>
      </c>
      <c r="T8" s="15"/>
      <c r="U8" s="15"/>
      <c r="V8" s="3">
        <f>(I8*J8)-L8*(K8-1)-I8</f>
        <v>100</v>
      </c>
      <c r="W8" s="3">
        <f>I8*(J8-1) - IF(C8="Betfair",I8*(J8-1) * AB8, 0)</f>
        <v>100</v>
      </c>
      <c r="X8" s="3">
        <f>M8-AC8</f>
        <v>0</v>
      </c>
      <c r="Y8" s="3">
        <f>M8*(K8-1)</f>
        <v>0</v>
      </c>
      <c r="Z8" s="19">
        <v>2.5000000000000001E-2</v>
      </c>
      <c r="AA8" s="19">
        <f>D$1</f>
        <v>0</v>
      </c>
      <c r="AB8" s="19">
        <f>Z8 - (AA8 * Z8)</f>
        <v>2.5000000000000001E-2</v>
      </c>
      <c r="AC8" s="3">
        <f>M8 * AB8</f>
        <v>0</v>
      </c>
      <c r="AD8" s="6">
        <f>IF(OR(D8="Bonus", D8="Signup"),1,0)</f>
        <v>0</v>
      </c>
      <c r="AE8" s="6" t="s">
        <v>83</v>
      </c>
      <c r="AF8" s="15" t="s">
        <v>78</v>
      </c>
      <c r="AG8" s="6"/>
    </row>
    <row r="9" spans="1:33" x14ac:dyDescent="0.25">
      <c r="A9" s="8" t="s">
        <v>63</v>
      </c>
      <c r="B9" s="8" t="s">
        <v>73</v>
      </c>
      <c r="C9" s="8" t="s">
        <v>71</v>
      </c>
      <c r="D9" s="8" t="s">
        <v>66</v>
      </c>
      <c r="E9" s="8" t="s">
        <v>75</v>
      </c>
      <c r="F9" s="5">
        <v>0</v>
      </c>
      <c r="G9" s="20" t="s">
        <v>76</v>
      </c>
      <c r="H9" s="5">
        <v>0</v>
      </c>
      <c r="I9" s="20">
        <v>30.9</v>
      </c>
      <c r="J9" s="20">
        <v>1.74</v>
      </c>
      <c r="K9" s="21"/>
      <c r="L9" s="5">
        <f>IF(K9 = "", 0, ((I9*(J9-AD9))/((K9-AB9))))</f>
        <v>0</v>
      </c>
      <c r="M9" s="21">
        <f>IF(C7="Dutch",0,)</f>
        <v>0</v>
      </c>
      <c r="N9" s="22"/>
      <c r="O9" s="22"/>
      <c r="P9" s="5">
        <v>0</v>
      </c>
      <c r="Q9" s="5">
        <f>IF(AND(D9="Dutch", O9=""), 0, IF(N9="win", W9 - Y9, (X9-I9)+I9*AD9))</f>
        <v>0</v>
      </c>
      <c r="R9" s="5">
        <f>Q9+IF(O9= "yes", (P9* J$1), 0)</f>
        <v>0</v>
      </c>
      <c r="S9" s="5">
        <f>IF(D9="Bonus", 0, IF(OR(D9="Dutch", D9="Qualifier"), F9, U9))</f>
        <v>0</v>
      </c>
      <c r="T9" s="15"/>
      <c r="U9" s="15"/>
      <c r="V9" s="5">
        <f>(I9*J9)-L9*(K9-1)-I9</f>
        <v>22.866</v>
      </c>
      <c r="W9" s="5">
        <f>I9*(J9-1) - IF(C9="Betfair",I9*(J9-1) * AB9, 0)</f>
        <v>22.294350000000001</v>
      </c>
      <c r="X9" s="5">
        <f>M9-AC9</f>
        <v>0</v>
      </c>
      <c r="Y9" s="5">
        <f>M9*(K9-1)</f>
        <v>0</v>
      </c>
      <c r="Z9" s="7">
        <v>2.5000000000000001E-2</v>
      </c>
      <c r="AA9" s="7">
        <f>D$1</f>
        <v>0</v>
      </c>
      <c r="AB9" s="7">
        <f>Z9 - (AA9 * Z9)</f>
        <v>2.5000000000000001E-2</v>
      </c>
      <c r="AC9" s="5">
        <f>M9 * AB9</f>
        <v>0</v>
      </c>
      <c r="AD9" s="8">
        <f>IF(OR(D9="Bonus", D9="Signup"),1,0)</f>
        <v>0</v>
      </c>
      <c r="AE9" s="8"/>
      <c r="AF9" s="15" t="s">
        <v>78</v>
      </c>
      <c r="AG9" s="8"/>
    </row>
    <row r="10" spans="1:33" x14ac:dyDescent="0.25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5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5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5 G10:G100000">
    <cfRule type="containsBlanks" dxfId="11" priority="7">
      <formula>LEN(TRIM(G3))=0</formula>
    </cfRule>
  </conditionalFormatting>
  <conditionalFormatting sqref="I3:I5 I10:I100000">
    <cfRule type="containsBlanks" dxfId="10" priority="8">
      <formula>LEN(TRIM(I3))=0</formula>
    </cfRule>
  </conditionalFormatting>
  <conditionalFormatting sqref="J3:J5 J10:J100000">
    <cfRule type="containsBlanks" dxfId="9" priority="9">
      <formula>LEN(TRIM(J3))=0</formula>
    </cfRule>
  </conditionalFormatting>
  <conditionalFormatting sqref="M3:M5 M10:M100000">
    <cfRule type="containsBlanks" dxfId="8" priority="10">
      <formula>LEN(TRIM(M3))=0</formula>
    </cfRule>
  </conditionalFormatting>
  <conditionalFormatting sqref="N3:N5 N10:N100000">
    <cfRule type="containsBlanks" dxfId="7" priority="11">
      <formula>LEN(TRIM(N3))=0</formula>
    </cfRule>
  </conditionalFormatting>
  <conditionalFormatting sqref="O3:O5 O10:O100000">
    <cfRule type="containsBlanks" dxfId="6" priority="12">
      <formula>LEN(TRIM(O3))=0</formula>
    </cfRule>
  </conditionalFormatting>
  <conditionalFormatting sqref="G6:G9">
    <cfRule type="containsBlanks" dxfId="5" priority="1">
      <formula>LEN(TRIM(G6))=0</formula>
    </cfRule>
  </conditionalFormatting>
  <conditionalFormatting sqref="I6:I9">
    <cfRule type="containsBlanks" dxfId="4" priority="2">
      <formula>LEN(TRIM(I6))=0</formula>
    </cfRule>
  </conditionalFormatting>
  <conditionalFormatting sqref="J6:J9">
    <cfRule type="containsBlanks" dxfId="3" priority="3">
      <formula>LEN(TRIM(J6))=0</formula>
    </cfRule>
  </conditionalFormatting>
  <conditionalFormatting sqref="M6:M9">
    <cfRule type="containsBlanks" dxfId="2" priority="4">
      <formula>LEN(TRIM(M6))=0</formula>
    </cfRule>
  </conditionalFormatting>
  <conditionalFormatting sqref="N6:N9">
    <cfRule type="containsBlanks" dxfId="1" priority="5">
      <formula>LEN(TRIM(N6))=0</formula>
    </cfRule>
  </conditionalFormatting>
  <conditionalFormatting sqref="O6:O9">
    <cfRule type="containsBlanks" dxfId="0" priority="6">
      <formula>LEN(TRIM(O6))=0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6" r:id="rId3" xr:uid="{E90FEA96-6AB5-43EA-B690-006DD6A8C66E}"/>
    <hyperlink ref="AF7" r:id="rId4" xr:uid="{6F07B1C1-7DB2-4250-8DA5-948A2E91823B}"/>
    <hyperlink ref="AF8" r:id="rId5" xr:uid="{BE004E0B-0EB6-4191-87DF-8B51E4D3C838}"/>
    <hyperlink ref="AF9" r:id="rId6" xr:uid="{1E37F74E-BD4F-4642-B298-3AB482A4164A}"/>
  </hyperlinks>
  <pageMargins left="0.7" right="0.7" top="0.75" bottom="0.75" header="0.3" footer="0.3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2018-08-31T01:14:20Z</dcterms:created>
  <dcterms:modified xsi:type="dcterms:W3CDTF">2018-08-31T01:17:26Z</dcterms:modified>
</cp:coreProperties>
</file>