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adamhackney/Downloads/"/>
    </mc:Choice>
  </mc:AlternateContent>
  <bookViews>
    <workbookView xWindow="240" yWindow="460" windowWidth="16100" windowHeight="9660" activeTab="1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4" i="2" l="1"/>
  <c r="M4" i="2"/>
  <c r="AA4" i="2"/>
  <c r="AB4" i="2"/>
  <c r="AC4" i="2"/>
  <c r="Y4" i="2"/>
  <c r="X4" i="2"/>
  <c r="W4" i="2"/>
  <c r="L4" i="2"/>
  <c r="V4" i="2"/>
  <c r="S4" i="2"/>
  <c r="Q4" i="2"/>
  <c r="R4" i="2"/>
  <c r="AD3" i="2"/>
  <c r="M3" i="2"/>
  <c r="AA3" i="2"/>
  <c r="AB3" i="2"/>
  <c r="AC3" i="2"/>
  <c r="Y3" i="2"/>
  <c r="X3" i="2"/>
  <c r="W3" i="2"/>
  <c r="L3" i="2"/>
  <c r="V3" i="2"/>
  <c r="S3" i="2"/>
  <c r="Q3" i="2"/>
  <c r="R3" i="2"/>
  <c r="I47" i="1"/>
  <c r="I44" i="1"/>
  <c r="I37" i="1"/>
  <c r="I20" i="1"/>
  <c r="I40" i="1"/>
  <c r="I41" i="1"/>
  <c r="I38" i="1"/>
  <c r="I36" i="1"/>
  <c r="I34" i="1"/>
  <c r="I24" i="1"/>
  <c r="I25" i="1"/>
  <c r="I26" i="1"/>
  <c r="I28" i="1"/>
  <c r="I29" i="1"/>
  <c r="I30" i="1"/>
  <c r="I32" i="1"/>
  <c r="I22" i="1"/>
  <c r="I21" i="1"/>
  <c r="I19" i="1"/>
  <c r="I17" i="1"/>
  <c r="I16" i="1"/>
  <c r="I15" i="1"/>
  <c r="I13" i="1"/>
  <c r="I12" i="1"/>
  <c r="I11" i="1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8"/>
            <color indexed="81"/>
            <rFont val="Tahoma"/>
            <family val="2"/>
          </rPr>
          <t>&lt;p&gt;Place a Head to Head bet on our selected matches and if your team win, we&amp;#39;ll double your winnings in cash up to the first $25 of your stake.&lt;/p&gt;</t>
        </r>
      </text>
    </comment>
  </commentList>
</comments>
</file>

<file path=xl/sharedStrings.xml><?xml version="1.0" encoding="utf-8"?>
<sst xmlns="http://schemas.openxmlformats.org/spreadsheetml/2006/main" count="79" uniqueCount="74">
  <si>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</si>
  <si>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</si>
  <si>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</si>
  <si>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</si>
  <si>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</si>
  <si>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</si>
  <si>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</si>
  <si>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</si>
  <si>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</si>
  <si>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</si>
  <si>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</si>
  <si>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</si>
  <si>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</si>
  <si>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</si>
  <si>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</si>
  <si>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</si>
  <si>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</si>
  <si>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</si>
  <si>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</si>
  <si>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</si>
  <si>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</si>
  <si>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</si>
  <si>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</si>
  <si>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</si>
  <si>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</si>
  <si>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</si>
  <si>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</si>
  <si>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</si>
  <si>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</si>
  <si>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</si>
  <si>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</si>
  <si>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</si>
  <si>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</si>
  <si>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</si>
  <si>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</si>
  <si>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</si>
  <si>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</si>
  <si>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</si>
  <si>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</si>
  <si>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</si>
  <si>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</si>
  <si>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</si>
  <si>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</si>
  <si>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</si>
  <si>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</si>
  <si>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</si>
  <si>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</si>
  <si>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</si>
  <si>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</si>
  <si>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</si>
  <si>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</si>
  <si>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</si>
  <si>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</si>
  <si>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</si>
  <si>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</si>
  <si>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</si>
  <si>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</si>
  <si>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</si>
  <si>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</si>
  <si>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</si>
  <si>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</si>
  <si>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</si>
  <si>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</si>
  <si>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2018-10-22</t>
  </si>
  <si>
    <t>11:10</t>
  </si>
  <si>
    <t>BetEasy</t>
  </si>
  <si>
    <t>Dutch</t>
  </si>
  <si>
    <t>NBA - Houston Rockets @ Los Angeles Clippers</t>
  </si>
  <si>
    <t>Houston Rockets</t>
  </si>
  <si>
    <t>&lt;p&gt;Place a Head to Head bet on our selected matches and if your team win, we&amp;#39;ll double your winnings in cash up to the first $25 of your stake.&lt;/p&gt;</t>
  </si>
  <si>
    <t>https://bonusmoney.com.au/offer-calendar/?event_id=91831&amp;calc=1</t>
  </si>
  <si>
    <t>Betfair</t>
  </si>
  <si>
    <t>Los Angeles Clippers</t>
  </si>
  <si>
    <t>$10.07 profit regardless of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</si>
</sst>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6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onusmoney.com.au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s://bonusmoney.com.au/offer-calendar/?event_id=91831&amp;calc=1" TargetMode="External"/><Relationship Id="rId2" Type="http://schemas.openxmlformats.org/officeDocument/2006/relationships/hyperlink" Target="https://bonusmoney.com.au/offer-calendar/?event_id=91831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/>
  </sheetViews>
  <sheetFormatPr baseColWidth="10" defaultColWidth="8.83203125" defaultRowHeight="15" x14ac:dyDescent="0.2"/>
  <sheetData>
    <row r="2" spans="2:9" x14ac:dyDescent="0.2">
      <c r="B2" s="1"/>
      <c r="C2" s="1"/>
      <c r="D2" s="1"/>
      <c r="E2" s="1"/>
      <c r="F2" s="1"/>
      <c r="G2" s="1"/>
      <c r="H2" s="1"/>
      <c r="I2" s="1"/>
    </row>
    <row r="3" spans="2:9" x14ac:dyDescent="0.2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x14ac:dyDescent="0.2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1"/>
      <c r="C9" s="1"/>
      <c r="D9" s="1"/>
      <c r="E9" s="1"/>
      <c r="F9" s="1"/>
      <c r="G9" s="1"/>
      <c r="H9" s="1"/>
      <c r="I9" s="1"/>
    </row>
    <row r="11" spans="2:9" x14ac:dyDescent="0.2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72.94</v>
      </c>
    </row>
    <row r="12" spans="2:9" x14ac:dyDescent="0.2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93.06810999999999</v>
      </c>
    </row>
    <row r="15" spans="2:9" x14ac:dyDescent="0.2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9</v>
      </c>
    </row>
    <row r="36" spans="2:9" x14ac:dyDescent="0.2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">
      <c r="B45" s="11" t="s">
        <v>57</v>
      </c>
    </row>
    <row r="47" spans="2:9" x14ac:dyDescent="0.2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0"/>
  <sheetViews>
    <sheetView tabSelected="1" topLeftCell="U1" workbookViewId="0">
      <selection activeCell="AG4" sqref="AG4"/>
    </sheetView>
  </sheetViews>
  <sheetFormatPr baseColWidth="10" defaultColWidth="8.83203125" defaultRowHeight="15" x14ac:dyDescent="0.2"/>
  <cols>
    <col min="5" max="5" width="25.6640625" customWidth="1"/>
    <col min="7" max="7" width="20.6640625" customWidth="1"/>
  </cols>
  <sheetData>
    <row r="1" spans="1:33" x14ac:dyDescent="0.2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9</v>
      </c>
      <c r="G3" s="16" t="s">
        <v>68</v>
      </c>
      <c r="H3" s="3">
        <v>25</v>
      </c>
      <c r="I3" s="16">
        <v>25</v>
      </c>
      <c r="J3" s="16">
        <v>3.32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25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9</v>
      </c>
      <c r="T3" s="15"/>
      <c r="U3" s="15"/>
      <c r="V3" s="3">
        <f>(I3*J3)-L3*(K3-1)-I3</f>
        <v>58</v>
      </c>
      <c r="W3" s="3">
        <f>I3*(J3-1) - IF(C3="Betfair",I3*(J3-1) * AB3, 0)</f>
        <v>57.999999999999993</v>
      </c>
      <c r="X3" s="3">
        <f>M3-AC3</f>
        <v>0</v>
      </c>
      <c r="Y3" s="3">
        <f>M3*(K3-1)</f>
        <v>0</v>
      </c>
      <c r="Z3" s="19">
        <v>0.05</v>
      </c>
      <c r="AA3" s="19">
        <f>D$1</f>
        <v>0</v>
      </c>
      <c r="AB3" s="19">
        <f>Z3 - (AA3 * Z3)</f>
        <v>0.05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 t="s">
        <v>73</v>
      </c>
    </row>
    <row r="4" spans="1:33" x14ac:dyDescent="0.2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0</v>
      </c>
      <c r="G4" s="20" t="s">
        <v>72</v>
      </c>
      <c r="H4" s="5">
        <v>0</v>
      </c>
      <c r="I4" s="20">
        <v>47.94</v>
      </c>
      <c r="J4" s="20">
        <v>1.77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36.913799999999995</v>
      </c>
      <c r="W4" s="5">
        <f>I4*(J4-1) - IF(C4="Betfair",I4*(J4-1) * AB4, 0)</f>
        <v>35.068110000000004</v>
      </c>
      <c r="X4" s="5">
        <f>M4-AC4</f>
        <v>0</v>
      </c>
      <c r="Y4" s="5">
        <f>M4*(K4-1)</f>
        <v>0</v>
      </c>
      <c r="Z4" s="7">
        <v>0.05</v>
      </c>
      <c r="AA4" s="7">
        <f>D$1</f>
        <v>0</v>
      </c>
      <c r="AB4" s="7">
        <f>Z4 - (AA4 * Z4)</f>
        <v>0.05</v>
      </c>
      <c r="AC4" s="5">
        <f>M4 * AB4</f>
        <v>0</v>
      </c>
      <c r="AD4" s="8">
        <f>IF(OR(D4="Bonus", D4="Signup"),1,0)</f>
        <v>0</v>
      </c>
      <c r="AE4" s="8"/>
      <c r="AF4" s="15" t="s">
        <v>70</v>
      </c>
      <c r="AG4" s="8"/>
    </row>
    <row r="5" spans="1:33" x14ac:dyDescent="0.2">
      <c r="A5" s="6"/>
      <c r="B5" s="6"/>
      <c r="C5" s="6"/>
      <c r="D5" s="6"/>
      <c r="E5" s="6"/>
      <c r="F5" s="3"/>
      <c r="G5" s="18"/>
      <c r="H5" s="3"/>
      <c r="I5" s="16"/>
      <c r="J5" s="17"/>
      <c r="K5" s="18"/>
      <c r="L5" s="18"/>
      <c r="M5" s="3"/>
      <c r="N5" s="3"/>
      <c r="O5" s="3"/>
      <c r="P5" s="3"/>
      <c r="Q5" s="6"/>
      <c r="R5" s="6"/>
      <c r="S5" s="3"/>
      <c r="V5" s="3"/>
      <c r="W5" s="3"/>
      <c r="X5" s="3"/>
      <c r="Y5" s="19"/>
      <c r="Z5" s="19"/>
      <c r="AA5" s="19"/>
      <c r="AB5" s="3"/>
      <c r="AC5" s="6"/>
      <c r="AD5" s="6"/>
      <c r="AE5" s="6"/>
      <c r="AF5" s="6"/>
    </row>
    <row r="6" spans="1:33" x14ac:dyDescent="0.2">
      <c r="A6" s="8"/>
      <c r="B6" s="8"/>
      <c r="C6" s="8"/>
      <c r="D6" s="8"/>
      <c r="E6" s="8"/>
      <c r="F6" s="5"/>
      <c r="G6" s="22"/>
      <c r="H6" s="5"/>
      <c r="I6" s="20"/>
      <c r="J6" s="21"/>
      <c r="K6" s="22"/>
      <c r="L6" s="22"/>
      <c r="M6" s="5"/>
      <c r="N6" s="5"/>
      <c r="O6" s="5"/>
      <c r="P6" s="5"/>
      <c r="Q6" s="8"/>
      <c r="R6" s="8"/>
      <c r="S6" s="5"/>
      <c r="V6" s="5"/>
      <c r="W6" s="5"/>
      <c r="X6" s="5"/>
      <c r="Y6" s="7"/>
      <c r="Z6" s="7"/>
      <c r="AA6" s="7"/>
      <c r="AB6" s="5"/>
      <c r="AC6" s="8"/>
      <c r="AD6" s="8"/>
      <c r="AE6" s="8"/>
      <c r="AF6" s="8"/>
    </row>
    <row r="7" spans="1:33" x14ac:dyDescent="0.2">
      <c r="A7" s="6"/>
      <c r="B7" s="6"/>
      <c r="C7" s="6"/>
      <c r="D7" s="6"/>
      <c r="E7" s="6"/>
      <c r="F7" s="3"/>
      <c r="G7" s="18"/>
      <c r="H7" s="3"/>
      <c r="I7" s="16"/>
      <c r="J7" s="17"/>
      <c r="K7" s="18"/>
      <c r="L7" s="18"/>
      <c r="M7" s="3"/>
      <c r="N7" s="3"/>
      <c r="O7" s="3"/>
      <c r="P7" s="3"/>
      <c r="Q7" s="6"/>
      <c r="R7" s="6"/>
      <c r="S7" s="3"/>
      <c r="V7" s="3"/>
      <c r="W7" s="3"/>
      <c r="X7" s="3"/>
      <c r="Y7" s="19"/>
      <c r="Z7" s="19"/>
      <c r="AA7" s="19"/>
      <c r="AB7" s="3"/>
      <c r="AC7" s="6"/>
      <c r="AD7" s="6"/>
      <c r="AE7" s="6"/>
      <c r="AF7" s="6"/>
    </row>
    <row r="8" spans="1:33" x14ac:dyDescent="0.2">
      <c r="A8" s="8"/>
      <c r="B8" s="8"/>
      <c r="C8" s="8"/>
      <c r="D8" s="8"/>
      <c r="E8" s="8"/>
      <c r="F8" s="5"/>
      <c r="G8" s="22"/>
      <c r="H8" s="5"/>
      <c r="I8" s="20"/>
      <c r="J8" s="21"/>
      <c r="K8" s="22"/>
      <c r="L8" s="22"/>
      <c r="M8" s="5"/>
      <c r="N8" s="5"/>
      <c r="O8" s="5"/>
      <c r="P8" s="5"/>
      <c r="Q8" s="8"/>
      <c r="R8" s="8"/>
      <c r="S8" s="5"/>
      <c r="V8" s="5"/>
      <c r="W8" s="5"/>
      <c r="X8" s="5"/>
      <c r="Y8" s="7"/>
      <c r="Z8" s="7"/>
      <c r="AA8" s="7"/>
      <c r="AB8" s="5"/>
      <c r="AC8" s="8"/>
      <c r="AD8" s="8"/>
      <c r="AE8" s="8"/>
      <c r="AF8" s="8"/>
    </row>
    <row r="9" spans="1:33" x14ac:dyDescent="0.2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/>
  <conditionalFormatting sqref="G3:G100000">
    <cfRule type="containsBlanks" dxfId="5" priority="1">
      <formula>LEN(TRIM(G3))=0</formula>
    </cfRule>
  </conditionalFormatting>
  <conditionalFormatting sqref="I3:I100000">
    <cfRule type="containsBlanks" dxfId="4" priority="2">
      <formula>LEN(TRIM(I3))=0</formula>
    </cfRule>
  </conditionalFormatting>
  <conditionalFormatting sqref="J3:J100000">
    <cfRule type="containsBlanks" dxfId="3" priority="3">
      <formula>LEN(TRIM(J3))=0</formula>
    </cfRule>
  </conditionalFormatting>
  <conditionalFormatting sqref="M3:M100000">
    <cfRule type="containsBlanks" dxfId="2" priority="4">
      <formula>LEN(TRIM(M3))=0</formula>
    </cfRule>
  </conditionalFormatting>
  <conditionalFormatting sqref="N3:N100000">
    <cfRule type="containsBlanks" dxfId="1" priority="5">
      <formula>LEN(TRIM(N3))=0</formula>
    </cfRule>
  </conditionalFormatting>
  <conditionalFormatting sqref="O3:O100000">
    <cfRule type="containsBlanks" dxfId="0" priority="6">
      <formula>LEN(TRIM(O3))=0</formula>
    </cfRule>
  </conditionalFormatting>
  <dataValidations count="3">
    <dataValidation type="list" allowBlank="1" showInputMessage="1" showErrorMessage="1" sqref="D3:D100000">
      <formula1>"Signup,Bonus,Turnover,Qualifier,Boost,Dutch"</formula1>
    </dataValidation>
    <dataValidation type="list" allowBlank="1" showInputMessage="1" showErrorMessage="1" sqref="N3:N100000">
      <formula1>"win,lose,"</formula1>
    </dataValidation>
    <dataValidation type="list" allowBlank="1" showInputMessage="1" showErrorMessage="1" sqref="O3:O100000">
      <formula1>"yes,no,n/a"</formula1>
    </dataValidation>
  </dataValidations>
  <hyperlinks>
    <hyperlink ref="AF3" r:id="rId1"/>
    <hyperlink ref="AF4" r:id="rId2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2018-10-21T22:31:19Z</dcterms:created>
  <dcterms:modified xsi:type="dcterms:W3CDTF">2018-10-21T22:33:55Z</dcterms:modified>
</cp:coreProperties>
</file>